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Техническое Управление\Документы МРСК Техуправление\Раскрытие информации\Раскрытие информации 2015 год с изменением от 05.05.2016\"/>
    </mc:Choice>
  </mc:AlternateContent>
  <bookViews>
    <workbookView xWindow="0" yWindow="0" windowWidth="28800" windowHeight="11835"/>
  </bookViews>
  <sheets>
    <sheet name="февраль" sheetId="7" r:id="rId1"/>
  </sheets>
  <calcPr calcId="152511"/>
</workbook>
</file>

<file path=xl/calcChain.xml><?xml version="1.0" encoding="utf-8"?>
<calcChain xmlns="http://schemas.openxmlformats.org/spreadsheetml/2006/main">
  <c r="G9" i="7" l="1"/>
  <c r="F9" i="7"/>
  <c r="E9" i="7"/>
  <c r="D9" i="7"/>
  <c r="F89" i="7" l="1"/>
  <c r="F87" i="7"/>
  <c r="G85" i="7"/>
  <c r="F85" i="7"/>
  <c r="G83" i="7"/>
  <c r="F83" i="7"/>
  <c r="F81" i="7"/>
  <c r="G79" i="7"/>
  <c r="F79" i="7"/>
  <c r="E79" i="7"/>
  <c r="F49" i="7"/>
  <c r="G13" i="7"/>
  <c r="F13" i="7"/>
  <c r="F71" i="7"/>
  <c r="F67" i="7"/>
  <c r="G65" i="7"/>
  <c r="F65" i="7"/>
  <c r="G64" i="7"/>
  <c r="F64" i="7"/>
  <c r="F59" i="7"/>
  <c r="F55" i="7"/>
  <c r="G53" i="7"/>
  <c r="F53" i="7"/>
  <c r="D53" i="7"/>
  <c r="G41" i="7"/>
  <c r="F41" i="7"/>
  <c r="G39" i="7"/>
  <c r="D11" i="7"/>
</calcChain>
</file>

<file path=xl/sharedStrings.xml><?xml version="1.0" encoding="utf-8"?>
<sst xmlns="http://schemas.openxmlformats.org/spreadsheetml/2006/main" count="140" uniqueCount="58">
  <si>
    <t>ВН</t>
  </si>
  <si>
    <t>СН2</t>
  </si>
  <si>
    <t>НН</t>
  </si>
  <si>
    <t>№
п/п</t>
  </si>
  <si>
    <t>Наименование
сетевой организации</t>
  </si>
  <si>
    <t>п р о ч и е</t>
  </si>
  <si>
    <t>Население</t>
  </si>
  <si>
    <t>мощность
МВт</t>
  </si>
  <si>
    <t>электроэнергия
МВт*ч</t>
  </si>
  <si>
    <t>Единица
измерения</t>
  </si>
  <si>
    <t>Тарифные группы и диапазон напряжения</t>
  </si>
  <si>
    <t>ООО «Энергомакс»</t>
  </si>
  <si>
    <t>ОАО «Соломбальский ЦБК»</t>
  </si>
  <si>
    <t>ОАО «Соломбальский ЛДК»</t>
  </si>
  <si>
    <t>ООО «Трансэнерго»</t>
  </si>
  <si>
    <t>ОАО «Аэропорт Архангельск»</t>
  </si>
  <si>
    <t>ООО «Стройкомреал»</t>
  </si>
  <si>
    <t>ОАО «Архангельский морской торговый порт»</t>
  </si>
  <si>
    <t>ОАО «Молоко»</t>
  </si>
  <si>
    <t>ООО «Архангельское специализированное энергетическое предприятие»</t>
  </si>
  <si>
    <t>ООО «Архангельская транс национальная компания»</t>
  </si>
  <si>
    <t>ФБУ «ИК-1 УФСИН России по Архангельской области»</t>
  </si>
  <si>
    <t>ООО «Транс-электро»</t>
  </si>
  <si>
    <t>ОАО «Северное лесопромышленное товарищество - Лесозавод №3»</t>
  </si>
  <si>
    <t>Филиал ОАО «ВГТРК»
 «ГТРК «Поморье»</t>
  </si>
  <si>
    <t>МП «Карпогорская коммунальная электросеть»</t>
  </si>
  <si>
    <t>ООО «Татнефть АЗС-запад»</t>
  </si>
  <si>
    <t>ОАО «Архангельские электрические сети»</t>
  </si>
  <si>
    <t>ООО «Миссия Беломорья»</t>
  </si>
  <si>
    <t>ОАО «ЦС «Звёздочка»</t>
  </si>
  <si>
    <t>ОАО «ПО «Севмаш»</t>
  </si>
  <si>
    <t>ООО «Метэк»</t>
  </si>
  <si>
    <t>ООО «Призма»</t>
  </si>
  <si>
    <t>МП "Горводоканал"
 МО "Котлас"</t>
  </si>
  <si>
    <t xml:space="preserve">МУП "Мирнинские городские электросети" </t>
  </si>
  <si>
    <t>МУП "Электросетевое предприятие"
МО  "Каргополь"</t>
  </si>
  <si>
    <t>ФБУ ОИУ ОУХД-2 УФСИН России по Архангельской области</t>
  </si>
  <si>
    <t>МП "Горэлектросеть"
МО  "Няндомское"</t>
  </si>
  <si>
    <t>МП "Золотухская управляющая компания"
МО  "Золотухское"</t>
  </si>
  <si>
    <t>Филиал ОАО «Российские железные дороги» «Трансэнерго»</t>
  </si>
  <si>
    <t>ОАО «Архангельская областная энергетическая компания»</t>
  </si>
  <si>
    <t>ООО «Архпромэлектро»</t>
  </si>
  <si>
    <t>ООО «Вега»</t>
  </si>
  <si>
    <t>ОАО "Оборонэнерго""</t>
  </si>
  <si>
    <t>электроэнергия
с шин станций
МВт*ч</t>
  </si>
  <si>
    <t>ООО "Энергомаш"</t>
  </si>
  <si>
    <t>ИП Палкин А.В.</t>
  </si>
  <si>
    <t>МУП "ШЛИТ",</t>
  </si>
  <si>
    <t>ООО «Сити Лэнд»</t>
  </si>
  <si>
    <t>ООО «Пром-Строй»</t>
  </si>
  <si>
    <t>СН1</t>
  </si>
  <si>
    <t>мощность
с шин станций
МВ</t>
  </si>
  <si>
    <t>ООО «Архсвет»</t>
  </si>
  <si>
    <t>ООО «Лимендский судостроительный завод»</t>
  </si>
  <si>
    <t>Филиал ОАО «ФСК ЕЭС»
МЭС Северо-Запада</t>
  </si>
  <si>
    <r>
      <t>Филиал ОАО «МРСК Северо-Запада» «Архэнерго»</t>
    </r>
    <r>
      <rPr>
        <vertAlign val="superscript"/>
        <sz val="11"/>
        <color theme="1"/>
        <rFont val="Arial Narrow"/>
        <family val="2"/>
        <charset val="204"/>
      </rPr>
      <t>1</t>
    </r>
  </si>
  <si>
    <t>Объёмы фактического полезного отпуска электроэнергии и мощности по тарифным группам в разрезе территориальных сетевых организаций по уровням напряжения 
за февраль 2015 года.</t>
  </si>
  <si>
    <r>
      <rPr>
        <sz val="11"/>
        <rFont val="Calibri"/>
        <family val="2"/>
        <charset val="204"/>
      </rPr>
      <t>¹</t>
    </r>
    <r>
      <rPr>
        <sz val="15.95"/>
        <rFont val="Arial Narrow"/>
        <family val="2"/>
        <charset val="204"/>
      </rPr>
      <t xml:space="preserve"> Объём фактического полезного отпуска электроэнергии и мощности по тарифным группам в разрезе данной территориальной сетевой организации находится в арбитражном судопроизводстве.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</si>
</sst>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#,##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Arial Narrow"/>
      <family val="2"/>
      <charset val="204"/>
    </font>
    <font>
      <i/>
      <sz val="10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sz val="10"/>
      <name val="Arial Narrow"/>
      <family val="2"/>
      <charset val="204"/>
    </font>
    <font>
      <sz val="11"/>
      <color rgb="FFFF0000"/>
      <name val="Arial Narrow"/>
      <family val="2"/>
      <charset val="204"/>
    </font>
    <font>
      <vertAlign val="superscript"/>
      <sz val="11"/>
      <color theme="1"/>
      <name val="Arial Narrow"/>
      <family val="2"/>
      <charset val="204"/>
    </font>
    <font>
      <sz val="11"/>
      <name val="Calibri"/>
      <family val="2"/>
      <charset val="204"/>
    </font>
    <font>
      <sz val="15.95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6" fillId="0" borderId="4" xfId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/>
    <xf numFmtId="0" fontId="6" fillId="0" borderId="2" xfId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165" fontId="4" fillId="0" borderId="21" xfId="0" applyNumberFormat="1" applyFont="1" applyFill="1" applyBorder="1" applyAlignment="1">
      <alignment horizontal="center" vertical="center"/>
    </xf>
    <xf numFmtId="165" fontId="4" fillId="0" borderId="22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wrapText="1"/>
    </xf>
    <xf numFmtId="165" fontId="4" fillId="0" borderId="24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4" fillId="0" borderId="11" xfId="0" applyFont="1" applyBorder="1" applyAlignment="1"/>
    <xf numFmtId="0" fontId="4" fillId="0" borderId="13" xfId="0" applyFont="1" applyBorder="1" applyAlignment="1"/>
    <xf numFmtId="2" fontId="4" fillId="0" borderId="9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4" xfId="0" applyFont="1" applyBorder="1" applyAlignment="1"/>
    <xf numFmtId="4" fontId="5" fillId="0" borderId="9" xfId="1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topLeftCell="A82" workbookViewId="0">
      <selection activeCell="B92" sqref="B92:H92"/>
    </sheetView>
  </sheetViews>
  <sheetFormatPr defaultRowHeight="16.5" x14ac:dyDescent="0.3"/>
  <cols>
    <col min="1" max="1" width="4.85546875" style="2" customWidth="1"/>
    <col min="2" max="2" width="31.7109375" style="2" customWidth="1"/>
    <col min="3" max="3" width="13.7109375" style="2" customWidth="1"/>
    <col min="4" max="7" width="10.7109375" style="15" customWidth="1"/>
    <col min="8" max="8" width="11.7109375" style="15" customWidth="1"/>
    <col min="9" max="9" width="12.42578125" style="1" customWidth="1"/>
    <col min="10" max="16384" width="9.140625" style="2"/>
  </cols>
  <sheetData>
    <row r="1" spans="1:10" ht="70.5" customHeight="1" x14ac:dyDescent="0.3">
      <c r="A1" s="26" t="s">
        <v>56</v>
      </c>
      <c r="B1" s="26"/>
      <c r="C1" s="26"/>
      <c r="D1" s="26"/>
      <c r="E1" s="26"/>
      <c r="F1" s="26"/>
      <c r="G1" s="26"/>
      <c r="H1" s="26"/>
    </row>
    <row r="2" spans="1:10" ht="17.25" thickBot="1" x14ac:dyDescent="0.35"/>
    <row r="3" spans="1:10" ht="15" customHeight="1" x14ac:dyDescent="0.3">
      <c r="A3" s="27" t="s">
        <v>3</v>
      </c>
      <c r="B3" s="30" t="s">
        <v>4</v>
      </c>
      <c r="C3" s="33" t="s">
        <v>9</v>
      </c>
      <c r="D3" s="34" t="s">
        <v>10</v>
      </c>
      <c r="E3" s="35"/>
      <c r="F3" s="35"/>
      <c r="G3" s="35"/>
      <c r="H3" s="36"/>
    </row>
    <row r="4" spans="1:10" ht="15" customHeight="1" x14ac:dyDescent="0.3">
      <c r="A4" s="28"/>
      <c r="B4" s="31"/>
      <c r="C4" s="31"/>
      <c r="D4" s="37" t="s">
        <v>5</v>
      </c>
      <c r="E4" s="38"/>
      <c r="F4" s="38"/>
      <c r="G4" s="38"/>
      <c r="H4" s="39" t="s">
        <v>6</v>
      </c>
    </row>
    <row r="5" spans="1:10" ht="15" customHeight="1" thickBot="1" x14ac:dyDescent="0.35">
      <c r="A5" s="29"/>
      <c r="B5" s="32"/>
      <c r="C5" s="32"/>
      <c r="D5" s="17" t="s">
        <v>0</v>
      </c>
      <c r="E5" s="17" t="s">
        <v>50</v>
      </c>
      <c r="F5" s="17" t="s">
        <v>1</v>
      </c>
      <c r="G5" s="17" t="s">
        <v>2</v>
      </c>
      <c r="H5" s="40"/>
    </row>
    <row r="6" spans="1:10" ht="35.1" customHeight="1" thickTop="1" x14ac:dyDescent="0.3">
      <c r="A6" s="45">
        <v>1</v>
      </c>
      <c r="B6" s="49" t="s">
        <v>55</v>
      </c>
      <c r="C6" s="12" t="s">
        <v>51</v>
      </c>
      <c r="D6" s="4">
        <v>15.999000000000001</v>
      </c>
      <c r="E6" s="4"/>
      <c r="F6" s="4"/>
      <c r="G6" s="4">
        <v>4.0000000000000001E-3</v>
      </c>
      <c r="H6" s="20"/>
      <c r="I6" s="5"/>
    </row>
    <row r="7" spans="1:10" ht="33.75" customHeight="1" x14ac:dyDescent="0.3">
      <c r="A7" s="51"/>
      <c r="B7" s="53"/>
      <c r="C7" s="12" t="s">
        <v>44</v>
      </c>
      <c r="D7" s="13">
        <v>61.143999999999998</v>
      </c>
      <c r="E7" s="13"/>
      <c r="F7" s="13"/>
      <c r="G7" s="13">
        <v>3.18</v>
      </c>
      <c r="H7" s="22"/>
      <c r="I7" s="5"/>
    </row>
    <row r="8" spans="1:10" ht="26.25" customHeight="1" x14ac:dyDescent="0.3">
      <c r="A8" s="51"/>
      <c r="B8" s="53"/>
      <c r="C8" s="10" t="s">
        <v>7</v>
      </c>
      <c r="D8" s="9">
        <v>34.561</v>
      </c>
      <c r="E8" s="9">
        <v>5.33</v>
      </c>
      <c r="F8" s="9">
        <v>9.6140000000000008</v>
      </c>
      <c r="G8" s="9">
        <v>0.58699999999999997</v>
      </c>
      <c r="H8" s="18"/>
      <c r="I8" s="5"/>
    </row>
    <row r="9" spans="1:10" ht="26.25" customHeight="1" thickBot="1" x14ac:dyDescent="0.35">
      <c r="A9" s="52"/>
      <c r="B9" s="54"/>
      <c r="C9" s="23" t="s">
        <v>8</v>
      </c>
      <c r="D9" s="24">
        <f>14183.059+1863.534</f>
        <v>16046.592999999999</v>
      </c>
      <c r="E9" s="24">
        <f>574.386+289.94</f>
        <v>864.32600000000002</v>
      </c>
      <c r="F9" s="24">
        <f>5112.53+23411.733</f>
        <v>28524.262999999999</v>
      </c>
      <c r="G9" s="24">
        <f>258.651+17526.672</f>
        <v>17785.323</v>
      </c>
      <c r="H9" s="25">
        <v>62193.574000000001</v>
      </c>
      <c r="I9" s="5"/>
    </row>
    <row r="10" spans="1:10" ht="24.95" customHeight="1" x14ac:dyDescent="0.3">
      <c r="A10" s="41">
        <v>2</v>
      </c>
      <c r="B10" s="43" t="s">
        <v>20</v>
      </c>
      <c r="C10" s="10" t="s">
        <v>7</v>
      </c>
      <c r="D10" s="9">
        <v>2.8559999999999999</v>
      </c>
      <c r="E10" s="9"/>
      <c r="F10" s="9"/>
      <c r="G10" s="9"/>
      <c r="H10" s="18"/>
      <c r="I10" s="5"/>
      <c r="J10" s="6"/>
    </row>
    <row r="11" spans="1:10" ht="24.95" customHeight="1" thickBot="1" x14ac:dyDescent="0.35">
      <c r="A11" s="42"/>
      <c r="B11" s="44"/>
      <c r="C11" s="7" t="s">
        <v>8</v>
      </c>
      <c r="D11" s="8">
        <f>1229.913+232.271</f>
        <v>1462.184</v>
      </c>
      <c r="E11" s="8"/>
      <c r="F11" s="8">
        <v>10.926</v>
      </c>
      <c r="G11" s="8"/>
      <c r="H11" s="19">
        <v>8.0739999999999998</v>
      </c>
      <c r="I11" s="5"/>
    </row>
    <row r="12" spans="1:10" ht="24.95" customHeight="1" thickTop="1" x14ac:dyDescent="0.3">
      <c r="A12" s="45">
        <v>3</v>
      </c>
      <c r="B12" s="46" t="s">
        <v>11</v>
      </c>
      <c r="C12" s="3" t="s">
        <v>7</v>
      </c>
      <c r="D12" s="4"/>
      <c r="E12" s="4"/>
      <c r="F12" s="4">
        <v>1.909</v>
      </c>
      <c r="G12" s="4">
        <v>5.0000000000000001E-3</v>
      </c>
      <c r="H12" s="20"/>
      <c r="I12" s="5"/>
    </row>
    <row r="13" spans="1:10" ht="24.95" customHeight="1" thickBot="1" x14ac:dyDescent="0.35">
      <c r="A13" s="42"/>
      <c r="B13" s="44"/>
      <c r="C13" s="7" t="s">
        <v>8</v>
      </c>
      <c r="D13" s="8"/>
      <c r="E13" s="8">
        <v>88.807000000000002</v>
      </c>
      <c r="F13" s="8">
        <f>894.781+2043.338</f>
        <v>2938.1189999999997</v>
      </c>
      <c r="G13" s="8">
        <f>3.19+215.764</f>
        <v>218.95400000000001</v>
      </c>
      <c r="H13" s="19">
        <v>88.332999999999998</v>
      </c>
      <c r="I13" s="5"/>
    </row>
    <row r="14" spans="1:10" ht="24.95" customHeight="1" thickTop="1" x14ac:dyDescent="0.3">
      <c r="A14" s="45">
        <v>4</v>
      </c>
      <c r="B14" s="47" t="s">
        <v>12</v>
      </c>
      <c r="C14" s="3" t="s">
        <v>7</v>
      </c>
      <c r="D14" s="4"/>
      <c r="E14" s="4"/>
      <c r="F14" s="4"/>
      <c r="G14" s="4"/>
      <c r="H14" s="20"/>
      <c r="I14" s="5"/>
    </row>
    <row r="15" spans="1:10" ht="24.95" customHeight="1" thickBot="1" x14ac:dyDescent="0.35">
      <c r="A15" s="42"/>
      <c r="B15" s="48"/>
      <c r="C15" s="7" t="s">
        <v>8</v>
      </c>
      <c r="D15" s="8"/>
      <c r="E15" s="9">
        <v>18.251999999999999</v>
      </c>
      <c r="F15" s="9">
        <v>49.761000000000003</v>
      </c>
      <c r="G15" s="9"/>
      <c r="H15" s="18">
        <v>27.19</v>
      </c>
      <c r="I15" s="5"/>
    </row>
    <row r="16" spans="1:10" ht="26.25" thickTop="1" x14ac:dyDescent="0.3">
      <c r="A16" s="45">
        <v>5</v>
      </c>
      <c r="B16" s="49" t="s">
        <v>13</v>
      </c>
      <c r="C16" s="3" t="s">
        <v>7</v>
      </c>
      <c r="D16" s="4"/>
      <c r="E16" s="4"/>
      <c r="F16" s="4"/>
      <c r="G16" s="4"/>
      <c r="H16" s="20"/>
      <c r="I16" s="5"/>
    </row>
    <row r="17" spans="1:9" ht="26.25" thickBot="1" x14ac:dyDescent="0.35">
      <c r="A17" s="42"/>
      <c r="B17" s="44"/>
      <c r="C17" s="7" t="s">
        <v>8</v>
      </c>
      <c r="D17" s="8"/>
      <c r="E17" s="8"/>
      <c r="F17" s="8">
        <v>51.95</v>
      </c>
      <c r="G17" s="8">
        <v>22.233000000000001</v>
      </c>
      <c r="H17" s="21">
        <v>25.209</v>
      </c>
      <c r="I17" s="5"/>
    </row>
    <row r="18" spans="1:9" ht="26.25" thickTop="1" x14ac:dyDescent="0.3">
      <c r="A18" s="45">
        <v>6</v>
      </c>
      <c r="B18" s="47" t="s">
        <v>14</v>
      </c>
      <c r="C18" s="3" t="s">
        <v>7</v>
      </c>
      <c r="D18" s="4"/>
      <c r="E18" s="4"/>
      <c r="F18" s="4"/>
      <c r="G18" s="4"/>
      <c r="H18" s="20"/>
      <c r="I18" s="5"/>
    </row>
    <row r="19" spans="1:9" ht="26.25" thickBot="1" x14ac:dyDescent="0.35">
      <c r="A19" s="42"/>
      <c r="B19" s="48"/>
      <c r="C19" s="7" t="s">
        <v>8</v>
      </c>
      <c r="D19" s="8"/>
      <c r="E19" s="8"/>
      <c r="F19" s="8">
        <v>150.42400000000001</v>
      </c>
      <c r="G19" s="8"/>
      <c r="H19" s="19">
        <v>5.6639999999999997</v>
      </c>
      <c r="I19" s="5"/>
    </row>
    <row r="20" spans="1:9" ht="26.25" thickTop="1" x14ac:dyDescent="0.3">
      <c r="A20" s="50">
        <v>7</v>
      </c>
      <c r="B20" s="49" t="s">
        <v>15</v>
      </c>
      <c r="C20" s="3" t="s">
        <v>7</v>
      </c>
      <c r="D20" s="4"/>
      <c r="E20" s="4"/>
      <c r="F20" s="4"/>
      <c r="G20" s="4"/>
      <c r="H20" s="20"/>
      <c r="I20" s="5"/>
    </row>
    <row r="21" spans="1:9" ht="26.25" thickBot="1" x14ac:dyDescent="0.35">
      <c r="A21" s="42"/>
      <c r="B21" s="44"/>
      <c r="C21" s="7" t="s">
        <v>8</v>
      </c>
      <c r="D21" s="8"/>
      <c r="E21" s="8"/>
      <c r="F21" s="8">
        <v>155.292</v>
      </c>
      <c r="G21" s="8">
        <v>138.99199999999999</v>
      </c>
      <c r="H21" s="19">
        <v>78.325999999999993</v>
      </c>
      <c r="I21" s="5"/>
    </row>
    <row r="22" spans="1:9" ht="26.25" customHeight="1" thickTop="1" x14ac:dyDescent="0.3">
      <c r="A22" s="45">
        <v>8</v>
      </c>
      <c r="B22" s="46" t="s">
        <v>16</v>
      </c>
      <c r="C22" s="3" t="s">
        <v>7</v>
      </c>
      <c r="D22" s="4"/>
      <c r="E22" s="4"/>
      <c r="F22" s="4"/>
      <c r="G22" s="4"/>
      <c r="H22" s="20"/>
      <c r="I22" s="5"/>
    </row>
    <row r="23" spans="1:9" ht="26.25" thickBot="1" x14ac:dyDescent="0.35">
      <c r="A23" s="42"/>
      <c r="B23" s="44"/>
      <c r="C23" s="7" t="s">
        <v>8</v>
      </c>
      <c r="D23" s="8"/>
      <c r="E23" s="8"/>
      <c r="F23" s="8">
        <v>65.06</v>
      </c>
      <c r="G23" s="8">
        <v>21.1</v>
      </c>
      <c r="H23" s="19"/>
      <c r="I23" s="5"/>
    </row>
    <row r="24" spans="1:9" ht="26.25" customHeight="1" thickTop="1" x14ac:dyDescent="0.3">
      <c r="A24" s="41">
        <v>9</v>
      </c>
      <c r="B24" s="49" t="s">
        <v>17</v>
      </c>
      <c r="C24" s="3" t="s">
        <v>7</v>
      </c>
      <c r="D24" s="4"/>
      <c r="E24" s="4"/>
      <c r="F24" s="4"/>
      <c r="G24" s="4"/>
      <c r="H24" s="20"/>
      <c r="I24" s="5"/>
    </row>
    <row r="25" spans="1:9" ht="26.25" thickBot="1" x14ac:dyDescent="0.35">
      <c r="A25" s="42"/>
      <c r="B25" s="44"/>
      <c r="C25" s="7" t="s">
        <v>8</v>
      </c>
      <c r="D25" s="8"/>
      <c r="E25" s="8"/>
      <c r="F25" s="8">
        <v>182.595</v>
      </c>
      <c r="G25" s="8">
        <v>225.59200000000001</v>
      </c>
      <c r="H25" s="19">
        <v>12.882999999999999</v>
      </c>
      <c r="I25" s="5"/>
    </row>
    <row r="26" spans="1:9" ht="26.25" thickTop="1" x14ac:dyDescent="0.3">
      <c r="A26" s="41">
        <v>10</v>
      </c>
      <c r="B26" s="49" t="s">
        <v>18</v>
      </c>
      <c r="C26" s="3" t="s">
        <v>7</v>
      </c>
      <c r="D26" s="4"/>
      <c r="E26" s="4"/>
      <c r="F26" s="4"/>
      <c r="G26" s="4"/>
      <c r="H26" s="20"/>
      <c r="I26" s="5"/>
    </row>
    <row r="27" spans="1:9" ht="26.25" thickBot="1" x14ac:dyDescent="0.35">
      <c r="A27" s="42"/>
      <c r="B27" s="44"/>
      <c r="C27" s="7" t="s">
        <v>8</v>
      </c>
      <c r="D27" s="8"/>
      <c r="E27" s="8"/>
      <c r="F27" s="8">
        <v>15.670999999999999</v>
      </c>
      <c r="G27" s="8"/>
      <c r="H27" s="19">
        <v>2.9780000000000002</v>
      </c>
      <c r="I27" s="5"/>
    </row>
    <row r="28" spans="1:9" ht="26.25" customHeight="1" thickTop="1" x14ac:dyDescent="0.3">
      <c r="A28" s="45">
        <v>11</v>
      </c>
      <c r="B28" s="49" t="s">
        <v>52</v>
      </c>
      <c r="C28" s="3" t="s">
        <v>7</v>
      </c>
      <c r="D28" s="4"/>
      <c r="E28" s="4"/>
      <c r="F28" s="4"/>
      <c r="G28" s="4"/>
      <c r="H28" s="20"/>
      <c r="I28" s="5"/>
    </row>
    <row r="29" spans="1:9" ht="26.25" thickBot="1" x14ac:dyDescent="0.35">
      <c r="A29" s="42"/>
      <c r="B29" s="44"/>
      <c r="C29" s="7" t="s">
        <v>8</v>
      </c>
      <c r="D29" s="8"/>
      <c r="E29" s="8"/>
      <c r="F29" s="8">
        <v>43.948</v>
      </c>
      <c r="G29" s="8">
        <v>59.332000000000001</v>
      </c>
      <c r="H29" s="19">
        <v>152.77600000000001</v>
      </c>
      <c r="I29" s="5"/>
    </row>
    <row r="30" spans="1:9" ht="26.25" thickTop="1" x14ac:dyDescent="0.3">
      <c r="A30" s="45">
        <v>12</v>
      </c>
      <c r="B30" s="49" t="s">
        <v>21</v>
      </c>
      <c r="C30" s="3" t="s">
        <v>7</v>
      </c>
      <c r="D30" s="4"/>
      <c r="E30" s="4"/>
      <c r="F30" s="4"/>
      <c r="G30" s="4"/>
      <c r="H30" s="20"/>
      <c r="I30" s="5"/>
    </row>
    <row r="31" spans="1:9" ht="26.25" thickBot="1" x14ac:dyDescent="0.35">
      <c r="A31" s="42"/>
      <c r="B31" s="44"/>
      <c r="C31" s="7" t="s">
        <v>8</v>
      </c>
      <c r="D31" s="8"/>
      <c r="E31" s="8"/>
      <c r="F31" s="8">
        <v>76.067999999999998</v>
      </c>
      <c r="G31" s="8">
        <v>2.2850000000000001</v>
      </c>
      <c r="H31" s="19">
        <v>4.9960000000000004</v>
      </c>
      <c r="I31" s="5"/>
    </row>
    <row r="32" spans="1:9" ht="26.25" customHeight="1" thickTop="1" x14ac:dyDescent="0.3">
      <c r="A32" s="45">
        <v>13</v>
      </c>
      <c r="B32" s="49" t="s">
        <v>28</v>
      </c>
      <c r="C32" s="3" t="s">
        <v>7</v>
      </c>
      <c r="D32" s="4"/>
      <c r="E32" s="4"/>
      <c r="F32" s="4"/>
      <c r="G32" s="4"/>
      <c r="H32" s="20"/>
      <c r="I32" s="5"/>
    </row>
    <row r="33" spans="1:12" ht="26.25" thickBot="1" x14ac:dyDescent="0.35">
      <c r="A33" s="42"/>
      <c r="B33" s="44"/>
      <c r="C33" s="7" t="s">
        <v>8</v>
      </c>
      <c r="D33" s="8"/>
      <c r="E33" s="8"/>
      <c r="F33" s="8">
        <v>123.455</v>
      </c>
      <c r="G33" s="8">
        <v>4.8869999999999996</v>
      </c>
      <c r="H33" s="19">
        <v>92.382999999999996</v>
      </c>
      <c r="I33" s="5"/>
    </row>
    <row r="34" spans="1:12" ht="26.25" customHeight="1" thickTop="1" x14ac:dyDescent="0.3">
      <c r="A34" s="45">
        <v>14</v>
      </c>
      <c r="B34" s="49" t="s">
        <v>23</v>
      </c>
      <c r="C34" s="3" t="s">
        <v>7</v>
      </c>
      <c r="D34" s="4"/>
      <c r="E34" s="4"/>
      <c r="F34" s="4"/>
      <c r="G34" s="4"/>
      <c r="H34" s="20"/>
      <c r="I34" s="5"/>
    </row>
    <row r="35" spans="1:12" ht="26.25" thickBot="1" x14ac:dyDescent="0.35">
      <c r="A35" s="42"/>
      <c r="B35" s="44"/>
      <c r="C35" s="7" t="s">
        <v>8</v>
      </c>
      <c r="D35" s="8"/>
      <c r="E35" s="8"/>
      <c r="F35" s="8">
        <v>79.245999999999995</v>
      </c>
      <c r="G35" s="8">
        <v>4.1470000000000002</v>
      </c>
      <c r="H35" s="19">
        <v>19.145</v>
      </c>
      <c r="I35" s="5"/>
    </row>
    <row r="36" spans="1:12" ht="26.25" customHeight="1" thickTop="1" x14ac:dyDescent="0.3">
      <c r="A36" s="50">
        <v>15</v>
      </c>
      <c r="B36" s="49" t="s">
        <v>24</v>
      </c>
      <c r="C36" s="3" t="s">
        <v>7</v>
      </c>
      <c r="D36" s="4"/>
      <c r="E36" s="4"/>
      <c r="F36" s="4"/>
      <c r="G36" s="4"/>
      <c r="H36" s="20"/>
      <c r="I36" s="5"/>
    </row>
    <row r="37" spans="1:12" ht="26.25" thickBot="1" x14ac:dyDescent="0.35">
      <c r="A37" s="42"/>
      <c r="B37" s="44"/>
      <c r="C37" s="7" t="s">
        <v>8</v>
      </c>
      <c r="D37" s="8"/>
      <c r="E37" s="8"/>
      <c r="F37" s="8">
        <v>59.595999999999997</v>
      </c>
      <c r="G37" s="8">
        <v>53.637999999999998</v>
      </c>
      <c r="H37" s="19"/>
      <c r="I37" s="5"/>
    </row>
    <row r="38" spans="1:12" ht="26.25" thickTop="1" x14ac:dyDescent="0.3">
      <c r="A38" s="45">
        <v>16</v>
      </c>
      <c r="B38" s="49" t="s">
        <v>25</v>
      </c>
      <c r="C38" s="3" t="s">
        <v>7</v>
      </c>
      <c r="D38" s="4"/>
      <c r="E38" s="4"/>
      <c r="F38" s="4"/>
      <c r="G38" s="4">
        <v>8.9999999999999993E-3</v>
      </c>
      <c r="H38" s="20"/>
      <c r="I38" s="5"/>
    </row>
    <row r="39" spans="1:12" ht="26.25" thickBot="1" x14ac:dyDescent="0.35">
      <c r="A39" s="42"/>
      <c r="B39" s="44"/>
      <c r="C39" s="7" t="s">
        <v>8</v>
      </c>
      <c r="D39" s="8"/>
      <c r="E39" s="8"/>
      <c r="F39" s="8">
        <v>747.13499999999999</v>
      </c>
      <c r="G39" s="8">
        <f>5.548+689.335</f>
        <v>694.88300000000004</v>
      </c>
      <c r="H39" s="19">
        <v>1362.471</v>
      </c>
      <c r="I39" s="5"/>
    </row>
    <row r="40" spans="1:12" ht="26.25" customHeight="1" thickTop="1" x14ac:dyDescent="0.3">
      <c r="A40" s="41">
        <v>17</v>
      </c>
      <c r="B40" s="47" t="s">
        <v>27</v>
      </c>
      <c r="C40" s="3" t="s">
        <v>7</v>
      </c>
      <c r="D40" s="4"/>
      <c r="E40" s="4"/>
      <c r="F40" s="4">
        <v>0.126</v>
      </c>
      <c r="G40" s="4">
        <v>7.6999999999999999E-2</v>
      </c>
      <c r="H40" s="20"/>
      <c r="I40" s="5"/>
    </row>
    <row r="41" spans="1:12" ht="26.25" thickBot="1" x14ac:dyDescent="0.35">
      <c r="A41" s="42"/>
      <c r="B41" s="48"/>
      <c r="C41" s="7" t="s">
        <v>8</v>
      </c>
      <c r="D41" s="8"/>
      <c r="E41" s="8"/>
      <c r="F41" s="8">
        <f>74.45+943.17</f>
        <v>1017.62</v>
      </c>
      <c r="G41" s="8">
        <f>37.902+1067.907</f>
        <v>1105.809</v>
      </c>
      <c r="H41" s="19">
        <v>6156.9870000000001</v>
      </c>
      <c r="I41" s="5"/>
    </row>
    <row r="42" spans="1:12" ht="26.25" customHeight="1" thickTop="1" x14ac:dyDescent="0.3">
      <c r="A42" s="41">
        <v>18</v>
      </c>
      <c r="B42" s="49" t="s">
        <v>26</v>
      </c>
      <c r="C42" s="3" t="s">
        <v>7</v>
      </c>
      <c r="D42" s="4"/>
      <c r="E42" s="4"/>
      <c r="F42" s="4"/>
      <c r="G42" s="4"/>
      <c r="H42" s="20"/>
      <c r="I42" s="5"/>
    </row>
    <row r="43" spans="1:12" ht="26.25" thickBot="1" x14ac:dyDescent="0.35">
      <c r="A43" s="42"/>
      <c r="B43" s="44"/>
      <c r="C43" s="7" t="s">
        <v>8</v>
      </c>
      <c r="D43" s="8"/>
      <c r="E43" s="8"/>
      <c r="F43" s="8">
        <v>96.917000000000002</v>
      </c>
      <c r="G43" s="8"/>
      <c r="H43" s="19"/>
      <c r="I43" s="5"/>
    </row>
    <row r="44" spans="1:12" ht="26.25" thickTop="1" x14ac:dyDescent="0.3">
      <c r="A44" s="45">
        <v>19</v>
      </c>
      <c r="B44" s="46" t="s">
        <v>48</v>
      </c>
      <c r="C44" s="3" t="s">
        <v>7</v>
      </c>
      <c r="D44" s="4"/>
      <c r="E44" s="4"/>
      <c r="F44" s="4"/>
      <c r="G44" s="4"/>
      <c r="H44" s="20"/>
      <c r="I44" s="5"/>
    </row>
    <row r="45" spans="1:12" ht="26.25" thickBot="1" x14ac:dyDescent="0.35">
      <c r="A45" s="42"/>
      <c r="B45" s="44"/>
      <c r="C45" s="7" t="s">
        <v>8</v>
      </c>
      <c r="D45" s="8"/>
      <c r="E45" s="8">
        <v>57.904000000000003</v>
      </c>
      <c r="F45" s="8"/>
      <c r="G45" s="8"/>
      <c r="H45" s="19">
        <v>8.2000000000000003E-2</v>
      </c>
      <c r="I45" s="5"/>
    </row>
    <row r="46" spans="1:12" ht="26.25" thickTop="1" x14ac:dyDescent="0.3">
      <c r="A46" s="45">
        <v>20</v>
      </c>
      <c r="B46" s="46" t="s">
        <v>49</v>
      </c>
      <c r="C46" s="3" t="s">
        <v>7</v>
      </c>
      <c r="D46" s="4"/>
      <c r="E46" s="4"/>
      <c r="F46" s="4"/>
      <c r="G46" s="4"/>
      <c r="H46" s="20"/>
      <c r="I46" s="5"/>
    </row>
    <row r="47" spans="1:12" ht="26.25" thickBot="1" x14ac:dyDescent="0.35">
      <c r="A47" s="42"/>
      <c r="B47" s="44"/>
      <c r="C47" s="7" t="s">
        <v>8</v>
      </c>
      <c r="D47" s="8"/>
      <c r="E47" s="8"/>
      <c r="F47" s="8">
        <v>58.436</v>
      </c>
      <c r="G47" s="8"/>
      <c r="H47" s="19"/>
      <c r="I47" s="5"/>
    </row>
    <row r="48" spans="1:12" ht="26.25" customHeight="1" thickTop="1" x14ac:dyDescent="0.3">
      <c r="A48" s="45">
        <v>21</v>
      </c>
      <c r="B48" s="46" t="s">
        <v>41</v>
      </c>
      <c r="C48" s="3" t="s">
        <v>7</v>
      </c>
      <c r="D48" s="4"/>
      <c r="E48" s="4"/>
      <c r="F48" s="4">
        <v>2E-3</v>
      </c>
      <c r="G48" s="4"/>
      <c r="H48" s="20"/>
      <c r="I48" s="5"/>
      <c r="J48" s="6"/>
      <c r="K48" s="6"/>
      <c r="L48" s="6"/>
    </row>
    <row r="49" spans="1:13" ht="26.25" thickBot="1" x14ac:dyDescent="0.35">
      <c r="A49" s="42"/>
      <c r="B49" s="44"/>
      <c r="C49" s="7" t="s">
        <v>8</v>
      </c>
      <c r="D49" s="8"/>
      <c r="E49" s="8"/>
      <c r="F49" s="8">
        <f>0.973+137.794</f>
        <v>138.76700000000002</v>
      </c>
      <c r="G49" s="8">
        <v>16.483000000000001</v>
      </c>
      <c r="H49" s="19">
        <v>179.79400000000001</v>
      </c>
      <c r="I49" s="5"/>
      <c r="J49" s="6"/>
      <c r="K49" s="6"/>
      <c r="L49" s="6"/>
      <c r="M49" s="6"/>
    </row>
    <row r="50" spans="1:13" ht="26.25" customHeight="1" thickTop="1" x14ac:dyDescent="0.3">
      <c r="A50" s="45">
        <v>22</v>
      </c>
      <c r="B50" s="49" t="s">
        <v>42</v>
      </c>
      <c r="C50" s="3" t="s">
        <v>7</v>
      </c>
      <c r="D50" s="4"/>
      <c r="E50" s="4"/>
      <c r="F50" s="4"/>
      <c r="G50" s="4"/>
      <c r="H50" s="20"/>
      <c r="I50" s="5"/>
    </row>
    <row r="51" spans="1:13" ht="26.25" thickBot="1" x14ac:dyDescent="0.35">
      <c r="A51" s="42"/>
      <c r="B51" s="44"/>
      <c r="C51" s="7" t="s">
        <v>8</v>
      </c>
      <c r="D51" s="8"/>
      <c r="E51" s="8"/>
      <c r="F51" s="8">
        <v>19.739999999999998</v>
      </c>
      <c r="G51" s="8"/>
      <c r="H51" s="19"/>
      <c r="I51" s="5"/>
    </row>
    <row r="52" spans="1:13" ht="26.25" customHeight="1" thickTop="1" x14ac:dyDescent="0.3">
      <c r="A52" s="50">
        <v>23</v>
      </c>
      <c r="B52" s="49" t="s">
        <v>29</v>
      </c>
      <c r="C52" s="3" t="s">
        <v>7</v>
      </c>
      <c r="D52" s="4">
        <v>0.90500000000000003</v>
      </c>
      <c r="E52" s="4"/>
      <c r="F52" s="4">
        <v>2.1000000000000001E-2</v>
      </c>
      <c r="G52" s="4">
        <v>5.3999999999999999E-2</v>
      </c>
      <c r="H52" s="20"/>
      <c r="I52" s="5"/>
    </row>
    <row r="53" spans="1:13" ht="26.25" thickBot="1" x14ac:dyDescent="0.35">
      <c r="A53" s="42"/>
      <c r="B53" s="44"/>
      <c r="C53" s="7" t="s">
        <v>8</v>
      </c>
      <c r="D53" s="8">
        <f>427.929+1.5</f>
        <v>429.42899999999997</v>
      </c>
      <c r="E53" s="8"/>
      <c r="F53" s="8">
        <f>8.812+343.825</f>
        <v>352.637</v>
      </c>
      <c r="G53" s="8">
        <f>24.611+880.784</f>
        <v>905.39499999999998</v>
      </c>
      <c r="H53" s="19">
        <v>1955.2660000000001</v>
      </c>
      <c r="I53" s="5"/>
    </row>
    <row r="54" spans="1:13" ht="26.25" thickTop="1" x14ac:dyDescent="0.3">
      <c r="A54" s="45">
        <v>24</v>
      </c>
      <c r="B54" s="49" t="s">
        <v>30</v>
      </c>
      <c r="C54" s="3" t="s">
        <v>7</v>
      </c>
      <c r="D54" s="4"/>
      <c r="E54" s="4"/>
      <c r="F54" s="4">
        <v>5.0000000000000001E-3</v>
      </c>
      <c r="G54" s="4"/>
      <c r="H54" s="20"/>
      <c r="I54" s="5"/>
    </row>
    <row r="55" spans="1:13" ht="26.25" thickBot="1" x14ac:dyDescent="0.35">
      <c r="A55" s="42"/>
      <c r="B55" s="44"/>
      <c r="C55" s="7" t="s">
        <v>8</v>
      </c>
      <c r="D55" s="8"/>
      <c r="E55" s="8"/>
      <c r="F55" s="8">
        <f>2.828+151.145</f>
        <v>153.97300000000001</v>
      </c>
      <c r="G55" s="8">
        <v>108.113</v>
      </c>
      <c r="H55" s="19">
        <v>105.133</v>
      </c>
      <c r="I55" s="5"/>
    </row>
    <row r="56" spans="1:13" ht="26.25" thickTop="1" x14ac:dyDescent="0.3">
      <c r="A56" s="41">
        <v>25</v>
      </c>
      <c r="B56" s="49" t="s">
        <v>31</v>
      </c>
      <c r="C56" s="3" t="s">
        <v>7</v>
      </c>
      <c r="D56" s="4"/>
      <c r="E56" s="4"/>
      <c r="F56" s="4"/>
      <c r="G56" s="4"/>
      <c r="H56" s="20"/>
      <c r="I56" s="5"/>
    </row>
    <row r="57" spans="1:13" ht="26.25" thickBot="1" x14ac:dyDescent="0.35">
      <c r="A57" s="42"/>
      <c r="B57" s="44"/>
      <c r="C57" s="7" t="s">
        <v>8</v>
      </c>
      <c r="D57" s="8"/>
      <c r="E57" s="8"/>
      <c r="F57" s="8">
        <v>12.319000000000001</v>
      </c>
      <c r="G57" s="8">
        <v>5.04</v>
      </c>
      <c r="H57" s="19">
        <v>18.745000000000001</v>
      </c>
      <c r="I57" s="5"/>
    </row>
    <row r="58" spans="1:13" ht="26.25" customHeight="1" thickTop="1" x14ac:dyDescent="0.3">
      <c r="A58" s="41">
        <v>26</v>
      </c>
      <c r="B58" s="49" t="s">
        <v>53</v>
      </c>
      <c r="C58" s="3" t="s">
        <v>7</v>
      </c>
      <c r="D58" s="4"/>
      <c r="E58" s="4"/>
      <c r="F58" s="4">
        <v>5.0000000000000001E-3</v>
      </c>
      <c r="G58" s="4"/>
      <c r="H58" s="20"/>
      <c r="I58" s="5"/>
    </row>
    <row r="59" spans="1:13" ht="26.25" thickBot="1" x14ac:dyDescent="0.35">
      <c r="A59" s="42"/>
      <c r="B59" s="44"/>
      <c r="C59" s="7" t="s">
        <v>8</v>
      </c>
      <c r="D59" s="8"/>
      <c r="E59" s="8"/>
      <c r="F59" s="8">
        <f>4.059+113.708</f>
        <v>117.767</v>
      </c>
      <c r="G59" s="8">
        <v>46.174999999999997</v>
      </c>
      <c r="H59" s="19">
        <v>9.7810000000000006</v>
      </c>
      <c r="I59" s="5"/>
    </row>
    <row r="60" spans="1:13" ht="26.25" thickTop="1" x14ac:dyDescent="0.3">
      <c r="A60" s="45">
        <v>27</v>
      </c>
      <c r="B60" s="46" t="s">
        <v>33</v>
      </c>
      <c r="C60" s="3" t="s">
        <v>7</v>
      </c>
      <c r="D60" s="4"/>
      <c r="E60" s="4"/>
      <c r="F60" s="4"/>
      <c r="G60" s="4"/>
      <c r="H60" s="20"/>
      <c r="I60" s="5"/>
    </row>
    <row r="61" spans="1:13" ht="26.25" thickBot="1" x14ac:dyDescent="0.35">
      <c r="A61" s="42"/>
      <c r="B61" s="44"/>
      <c r="C61" s="7" t="s">
        <v>8</v>
      </c>
      <c r="D61" s="8"/>
      <c r="E61" s="8"/>
      <c r="F61" s="8">
        <v>215.87899999999999</v>
      </c>
      <c r="G61" s="8">
        <v>27.56</v>
      </c>
      <c r="H61" s="19">
        <v>9.5559999999999992</v>
      </c>
      <c r="I61" s="5"/>
    </row>
    <row r="62" spans="1:13" ht="26.25" customHeight="1" thickTop="1" x14ac:dyDescent="0.3">
      <c r="A62" s="45">
        <v>28</v>
      </c>
      <c r="B62" s="49" t="s">
        <v>46</v>
      </c>
      <c r="C62" s="3" t="s">
        <v>7</v>
      </c>
      <c r="D62" s="4"/>
      <c r="E62" s="4"/>
      <c r="F62" s="4"/>
      <c r="G62" s="4"/>
      <c r="H62" s="20"/>
      <c r="I62" s="5"/>
    </row>
    <row r="63" spans="1:13" ht="26.25" thickBot="1" x14ac:dyDescent="0.35">
      <c r="A63" s="42"/>
      <c r="B63" s="44"/>
      <c r="C63" s="7" t="s">
        <v>8</v>
      </c>
      <c r="D63" s="8"/>
      <c r="E63" s="8"/>
      <c r="F63" s="8">
        <v>173.21100000000001</v>
      </c>
      <c r="G63" s="8">
        <v>19.303000000000001</v>
      </c>
      <c r="H63" s="19">
        <v>451.54199999999997</v>
      </c>
      <c r="I63" s="5"/>
    </row>
    <row r="64" spans="1:13" ht="26.25" customHeight="1" thickTop="1" x14ac:dyDescent="0.3">
      <c r="A64" s="45">
        <v>29</v>
      </c>
      <c r="B64" s="47" t="s">
        <v>34</v>
      </c>
      <c r="C64" s="3" t="s">
        <v>7</v>
      </c>
      <c r="D64" s="4"/>
      <c r="E64" s="4"/>
      <c r="F64" s="4">
        <f>1.817</f>
        <v>1.8169999999999999</v>
      </c>
      <c r="G64" s="4">
        <f>0.003</f>
        <v>3.0000000000000001E-3</v>
      </c>
      <c r="H64" s="20"/>
      <c r="I64" s="5"/>
    </row>
    <row r="65" spans="1:9" ht="26.25" thickBot="1" x14ac:dyDescent="0.35">
      <c r="A65" s="42"/>
      <c r="B65" s="48"/>
      <c r="C65" s="7" t="s">
        <v>8</v>
      </c>
      <c r="D65" s="8"/>
      <c r="E65" s="8"/>
      <c r="F65" s="8">
        <f>1169.168+1540.593</f>
        <v>2709.761</v>
      </c>
      <c r="G65" s="8">
        <f>2.076+1023.849</f>
        <v>1025.925</v>
      </c>
      <c r="H65" s="19">
        <v>1650.748</v>
      </c>
      <c r="I65" s="5"/>
    </row>
    <row r="66" spans="1:9" ht="26.25" customHeight="1" thickTop="1" x14ac:dyDescent="0.3">
      <c r="A66" s="45">
        <v>30</v>
      </c>
      <c r="B66" s="46" t="s">
        <v>35</v>
      </c>
      <c r="C66" s="3" t="s">
        <v>7</v>
      </c>
      <c r="D66" s="4"/>
      <c r="E66" s="4"/>
      <c r="F66" s="4">
        <v>1.7000000000000001E-2</v>
      </c>
      <c r="G66" s="4"/>
      <c r="H66" s="20"/>
      <c r="I66" s="5"/>
    </row>
    <row r="67" spans="1:9" ht="26.25" thickBot="1" x14ac:dyDescent="0.35">
      <c r="A67" s="42"/>
      <c r="B67" s="44"/>
      <c r="C67" s="7" t="s">
        <v>8</v>
      </c>
      <c r="D67" s="8"/>
      <c r="E67" s="8"/>
      <c r="F67" s="8">
        <f>7.653+633.202</f>
        <v>640.85500000000002</v>
      </c>
      <c r="G67" s="8">
        <v>628.90200000000004</v>
      </c>
      <c r="H67" s="19">
        <v>871.33100000000002</v>
      </c>
      <c r="I67" s="5"/>
    </row>
    <row r="68" spans="1:9" ht="26.25" customHeight="1" thickTop="1" x14ac:dyDescent="0.3">
      <c r="A68" s="50">
        <v>31</v>
      </c>
      <c r="B68" s="49" t="s">
        <v>36</v>
      </c>
      <c r="C68" s="3" t="s">
        <v>7</v>
      </c>
      <c r="D68" s="4"/>
      <c r="E68" s="4"/>
      <c r="F68" s="4"/>
      <c r="G68" s="4"/>
      <c r="H68" s="20"/>
      <c r="I68" s="5"/>
    </row>
    <row r="69" spans="1:9" ht="26.25" thickBot="1" x14ac:dyDescent="0.35">
      <c r="A69" s="42"/>
      <c r="B69" s="44"/>
      <c r="C69" s="7" t="s">
        <v>8</v>
      </c>
      <c r="D69" s="8"/>
      <c r="E69" s="8"/>
      <c r="F69" s="8">
        <v>10.596</v>
      </c>
      <c r="G69" s="8">
        <v>3.831</v>
      </c>
      <c r="H69" s="19"/>
      <c r="I69" s="5"/>
    </row>
    <row r="70" spans="1:9" ht="26.25" customHeight="1" thickTop="1" x14ac:dyDescent="0.3">
      <c r="A70" s="45">
        <v>32</v>
      </c>
      <c r="B70" s="46" t="s">
        <v>37</v>
      </c>
      <c r="C70" s="3" t="s">
        <v>7</v>
      </c>
      <c r="D70" s="4"/>
      <c r="E70" s="4"/>
      <c r="F70" s="4">
        <v>0.68600000000000005</v>
      </c>
      <c r="G70" s="4"/>
      <c r="H70" s="20"/>
      <c r="I70" s="5"/>
    </row>
    <row r="71" spans="1:9" ht="26.25" thickBot="1" x14ac:dyDescent="0.35">
      <c r="A71" s="42"/>
      <c r="B71" s="44"/>
      <c r="C71" s="7" t="s">
        <v>8</v>
      </c>
      <c r="D71" s="8"/>
      <c r="E71" s="8"/>
      <c r="F71" s="8">
        <f>391.701+2057.26</f>
        <v>2448.9610000000002</v>
      </c>
      <c r="G71" s="8">
        <v>580.57299999999998</v>
      </c>
      <c r="H71" s="19">
        <v>1739.4780000000001</v>
      </c>
      <c r="I71" s="5"/>
    </row>
    <row r="72" spans="1:9" ht="26.25" customHeight="1" thickTop="1" x14ac:dyDescent="0.3">
      <c r="A72" s="41">
        <v>33</v>
      </c>
      <c r="B72" s="46" t="s">
        <v>38</v>
      </c>
      <c r="C72" s="3" t="s">
        <v>7</v>
      </c>
      <c r="D72" s="4"/>
      <c r="E72" s="4"/>
      <c r="F72" s="4"/>
      <c r="G72" s="4"/>
      <c r="H72" s="20"/>
      <c r="I72" s="5"/>
    </row>
    <row r="73" spans="1:9" ht="26.25" thickBot="1" x14ac:dyDescent="0.35">
      <c r="A73" s="42"/>
      <c r="B73" s="44"/>
      <c r="C73" s="7" t="s">
        <v>8</v>
      </c>
      <c r="D73" s="8"/>
      <c r="E73" s="8"/>
      <c r="F73" s="8">
        <v>8.4049999999999994</v>
      </c>
      <c r="G73" s="8">
        <v>19.815999999999999</v>
      </c>
      <c r="H73" s="19">
        <v>45.960999999999999</v>
      </c>
      <c r="I73" s="5"/>
    </row>
    <row r="74" spans="1:9" ht="26.25" customHeight="1" thickTop="1" x14ac:dyDescent="0.3">
      <c r="A74" s="41">
        <v>34</v>
      </c>
      <c r="B74" s="47" t="s">
        <v>47</v>
      </c>
      <c r="C74" s="3" t="s">
        <v>7</v>
      </c>
      <c r="D74" s="4"/>
      <c r="E74" s="4"/>
      <c r="F74" s="4"/>
      <c r="G74" s="4"/>
      <c r="H74" s="20"/>
      <c r="I74" s="5"/>
    </row>
    <row r="75" spans="1:9" ht="26.25" thickBot="1" x14ac:dyDescent="0.35">
      <c r="A75" s="42"/>
      <c r="B75" s="48"/>
      <c r="C75" s="7" t="s">
        <v>8</v>
      </c>
      <c r="D75" s="8"/>
      <c r="E75" s="8"/>
      <c r="F75" s="8"/>
      <c r="G75" s="8">
        <v>3.6970000000000001</v>
      </c>
      <c r="H75" s="21">
        <v>11.212999999999999</v>
      </c>
      <c r="I75" s="5"/>
    </row>
    <row r="76" spans="1:9" ht="26.25" customHeight="1" thickTop="1" x14ac:dyDescent="0.3">
      <c r="A76" s="45">
        <v>35</v>
      </c>
      <c r="B76" s="46" t="s">
        <v>45</v>
      </c>
      <c r="C76" s="3" t="s">
        <v>7</v>
      </c>
      <c r="D76" s="4"/>
      <c r="E76" s="4"/>
      <c r="F76" s="4"/>
      <c r="G76" s="4"/>
      <c r="H76" s="20"/>
      <c r="I76" s="5"/>
    </row>
    <row r="77" spans="1:9" ht="26.25" thickBot="1" x14ac:dyDescent="0.35">
      <c r="A77" s="42"/>
      <c r="B77" s="44"/>
      <c r="C77" s="7" t="s">
        <v>8</v>
      </c>
      <c r="D77" s="8"/>
      <c r="E77" s="8"/>
      <c r="F77" s="8">
        <v>57.98</v>
      </c>
      <c r="G77" s="8">
        <v>1.93</v>
      </c>
      <c r="H77" s="19">
        <v>31.289000000000001</v>
      </c>
      <c r="I77" s="5"/>
    </row>
    <row r="78" spans="1:9" ht="26.25" customHeight="1" thickTop="1" x14ac:dyDescent="0.3">
      <c r="A78" s="45">
        <v>36</v>
      </c>
      <c r="B78" s="43" t="s">
        <v>19</v>
      </c>
      <c r="C78" s="10" t="s">
        <v>7</v>
      </c>
      <c r="D78" s="4"/>
      <c r="E78" s="4">
        <v>0.58799999999999997</v>
      </c>
      <c r="F78" s="4">
        <v>1.125</v>
      </c>
      <c r="G78" s="4">
        <v>7.0000000000000007E-2</v>
      </c>
      <c r="H78" s="20"/>
      <c r="I78" s="5"/>
    </row>
    <row r="79" spans="1:9" ht="26.25" thickBot="1" x14ac:dyDescent="0.35">
      <c r="A79" s="42"/>
      <c r="B79" s="44"/>
      <c r="C79" s="7" t="s">
        <v>8</v>
      </c>
      <c r="D79" s="8">
        <v>138.93700000000001</v>
      </c>
      <c r="E79" s="8">
        <f>395.303+98.477</f>
        <v>493.78</v>
      </c>
      <c r="F79" s="8">
        <f>633.545+3789.899</f>
        <v>4423.4439999999995</v>
      </c>
      <c r="G79" s="8">
        <f>37.63+2231.965</f>
        <v>2269.5950000000003</v>
      </c>
      <c r="H79" s="19">
        <v>10900.914000000001</v>
      </c>
      <c r="I79" s="5"/>
    </row>
    <row r="80" spans="1:9" ht="26.25" thickTop="1" x14ac:dyDescent="0.3">
      <c r="A80" s="45">
        <v>37</v>
      </c>
      <c r="B80" s="46" t="s">
        <v>22</v>
      </c>
      <c r="C80" s="3" t="s">
        <v>7</v>
      </c>
      <c r="D80" s="4"/>
      <c r="E80" s="4"/>
      <c r="F80" s="4">
        <v>8.0000000000000002E-3</v>
      </c>
      <c r="G80" s="4"/>
      <c r="H80" s="20"/>
      <c r="I80" s="5"/>
    </row>
    <row r="81" spans="1:9" ht="26.25" thickBot="1" x14ac:dyDescent="0.35">
      <c r="A81" s="42"/>
      <c r="B81" s="44"/>
      <c r="C81" s="7" t="s">
        <v>8</v>
      </c>
      <c r="D81" s="8"/>
      <c r="E81" s="8"/>
      <c r="F81" s="8">
        <f>5.243+1794.113</f>
        <v>1799.356</v>
      </c>
      <c r="G81" s="8">
        <v>386.83800000000002</v>
      </c>
      <c r="H81" s="19">
        <v>1260.6579999999999</v>
      </c>
      <c r="I81" s="5"/>
    </row>
    <row r="82" spans="1:9" ht="26.25" customHeight="1" thickTop="1" x14ac:dyDescent="0.3">
      <c r="A82" s="45">
        <v>38</v>
      </c>
      <c r="B82" s="49" t="s">
        <v>43</v>
      </c>
      <c r="C82" s="3" t="s">
        <v>7</v>
      </c>
      <c r="D82" s="4"/>
      <c r="E82" s="4"/>
      <c r="F82" s="4">
        <v>0.02</v>
      </c>
      <c r="G82" s="4">
        <v>4.0000000000000001E-3</v>
      </c>
      <c r="H82" s="20"/>
      <c r="I82" s="5"/>
    </row>
    <row r="83" spans="1:9" ht="26.25" thickBot="1" x14ac:dyDescent="0.35">
      <c r="A83" s="42"/>
      <c r="B83" s="44"/>
      <c r="C83" s="7" t="s">
        <v>8</v>
      </c>
      <c r="D83" s="11">
        <v>19.259</v>
      </c>
      <c r="E83" s="11">
        <v>1.86</v>
      </c>
      <c r="F83" s="11">
        <f>12.725+1393.517</f>
        <v>1406.242</v>
      </c>
      <c r="G83" s="11">
        <f>2.254+146.943</f>
        <v>149.197</v>
      </c>
      <c r="H83" s="19">
        <v>1074.5809999999999</v>
      </c>
      <c r="I83" s="5"/>
    </row>
    <row r="84" spans="1:9" ht="26.25" thickTop="1" x14ac:dyDescent="0.3">
      <c r="A84" s="50">
        <v>39</v>
      </c>
      <c r="B84" s="49" t="s">
        <v>32</v>
      </c>
      <c r="C84" s="3" t="s">
        <v>7</v>
      </c>
      <c r="D84" s="4"/>
      <c r="E84" s="4"/>
      <c r="F84" s="4">
        <v>3.0000000000000001E-3</v>
      </c>
      <c r="G84" s="4">
        <v>5.0000000000000001E-3</v>
      </c>
      <c r="H84" s="20"/>
      <c r="I84" s="5"/>
    </row>
    <row r="85" spans="1:9" ht="26.25" thickBot="1" x14ac:dyDescent="0.35">
      <c r="A85" s="42"/>
      <c r="B85" s="44"/>
      <c r="C85" s="7" t="s">
        <v>8</v>
      </c>
      <c r="D85" s="8"/>
      <c r="E85" s="8"/>
      <c r="F85" s="8">
        <f>1.616+147.091</f>
        <v>148.70700000000002</v>
      </c>
      <c r="G85" s="8">
        <f>3.252+79.369</f>
        <v>82.620999999999995</v>
      </c>
      <c r="H85" s="19">
        <v>241.875</v>
      </c>
      <c r="I85" s="5"/>
    </row>
    <row r="86" spans="1:9" ht="26.25" thickTop="1" x14ac:dyDescent="0.3">
      <c r="A86" s="45">
        <v>40</v>
      </c>
      <c r="B86" s="49" t="s">
        <v>40</v>
      </c>
      <c r="C86" s="3" t="s">
        <v>7</v>
      </c>
      <c r="D86" s="4"/>
      <c r="E86" s="4"/>
      <c r="F86" s="4">
        <v>1.9E-2</v>
      </c>
      <c r="G86" s="4"/>
      <c r="H86" s="20"/>
      <c r="I86" s="5"/>
    </row>
    <row r="87" spans="1:9" ht="26.25" thickBot="1" x14ac:dyDescent="0.35">
      <c r="A87" s="42"/>
      <c r="B87" s="44"/>
      <c r="C87" s="7" t="s">
        <v>8</v>
      </c>
      <c r="D87" s="8">
        <v>1.63</v>
      </c>
      <c r="E87" s="8"/>
      <c r="F87" s="8">
        <f>8.122+728.569</f>
        <v>736.69099999999992</v>
      </c>
      <c r="G87" s="8">
        <v>1117.2270000000001</v>
      </c>
      <c r="H87" s="19">
        <v>1927.2819999999999</v>
      </c>
      <c r="I87" s="5"/>
    </row>
    <row r="88" spans="1:9" ht="26.25" customHeight="1" thickTop="1" x14ac:dyDescent="0.3">
      <c r="A88" s="41">
        <v>41</v>
      </c>
      <c r="B88" s="49" t="s">
        <v>39</v>
      </c>
      <c r="C88" s="3" t="s">
        <v>7</v>
      </c>
      <c r="D88" s="4"/>
      <c r="E88" s="4"/>
      <c r="F88" s="4">
        <v>7.0000000000000001E-3</v>
      </c>
      <c r="G88" s="4"/>
      <c r="H88" s="20"/>
      <c r="I88" s="5"/>
    </row>
    <row r="89" spans="1:9" ht="26.25" thickBot="1" x14ac:dyDescent="0.35">
      <c r="A89" s="42"/>
      <c r="B89" s="44"/>
      <c r="C89" s="7" t="s">
        <v>8</v>
      </c>
      <c r="D89" s="8"/>
      <c r="E89" s="8">
        <v>34.405999999999999</v>
      </c>
      <c r="F89" s="8">
        <f>4.184+995.3</f>
        <v>999.48399999999992</v>
      </c>
      <c r="G89" s="8">
        <v>1125.3689999999999</v>
      </c>
      <c r="H89" s="19">
        <v>2385.2910000000002</v>
      </c>
      <c r="I89" s="5"/>
    </row>
    <row r="90" spans="1:9" ht="26.25" customHeight="1" thickTop="1" x14ac:dyDescent="0.3">
      <c r="A90" s="45">
        <v>42</v>
      </c>
      <c r="B90" s="49" t="s">
        <v>54</v>
      </c>
      <c r="C90" s="3" t="s">
        <v>7</v>
      </c>
      <c r="D90" s="4">
        <v>6.4020000000000001</v>
      </c>
      <c r="E90" s="4"/>
      <c r="F90" s="4"/>
      <c r="G90" s="4"/>
      <c r="H90" s="20"/>
      <c r="I90" s="5"/>
    </row>
    <row r="91" spans="1:9" ht="26.25" customHeight="1" thickBot="1" x14ac:dyDescent="0.35">
      <c r="A91" s="42"/>
      <c r="B91" s="44"/>
      <c r="C91" s="7" t="s">
        <v>8</v>
      </c>
      <c r="D91" s="8">
        <v>2703.64</v>
      </c>
      <c r="E91" s="8"/>
      <c r="F91" s="8"/>
      <c r="G91" s="8"/>
      <c r="H91" s="19"/>
      <c r="I91" s="5"/>
    </row>
    <row r="92" spans="1:9" ht="66" customHeight="1" thickTop="1" x14ac:dyDescent="0.3">
      <c r="A92" s="14"/>
      <c r="B92" s="55" t="s">
        <v>57</v>
      </c>
      <c r="C92" s="55"/>
      <c r="D92" s="55"/>
      <c r="E92" s="55"/>
      <c r="F92" s="55"/>
      <c r="G92" s="55"/>
      <c r="H92" s="55"/>
      <c r="I92" s="5"/>
    </row>
    <row r="93" spans="1:9" ht="26.25" customHeight="1" x14ac:dyDescent="0.3">
      <c r="A93" s="14"/>
      <c r="B93" s="14"/>
      <c r="C93" s="14"/>
      <c r="D93" s="5"/>
      <c r="E93" s="5"/>
      <c r="F93" s="5"/>
      <c r="G93" s="5"/>
      <c r="H93" s="5"/>
      <c r="I93" s="5"/>
    </row>
    <row r="94" spans="1:9" ht="39.75" customHeight="1" x14ac:dyDescent="0.3">
      <c r="D94" s="5"/>
      <c r="E94" s="5"/>
      <c r="F94" s="5"/>
      <c r="G94" s="5"/>
      <c r="H94" s="5"/>
      <c r="I94" s="5"/>
    </row>
    <row r="95" spans="1:9" x14ac:dyDescent="0.3">
      <c r="I95" s="5"/>
    </row>
    <row r="96" spans="1:9" s="14" customFormat="1" ht="21.75" customHeight="1" x14ac:dyDescent="0.3">
      <c r="A96" s="2"/>
      <c r="B96" s="2"/>
      <c r="C96" s="2"/>
      <c r="D96" s="15"/>
      <c r="E96" s="15"/>
      <c r="F96" s="15"/>
      <c r="G96" s="15"/>
      <c r="H96" s="15"/>
      <c r="I96" s="5"/>
    </row>
    <row r="97" spans="1:9" s="14" customFormat="1" ht="25.5" customHeight="1" x14ac:dyDescent="0.3">
      <c r="A97" s="2"/>
      <c r="B97" s="2"/>
      <c r="C97" s="2"/>
      <c r="D97" s="15"/>
      <c r="E97" s="15"/>
      <c r="F97" s="15"/>
      <c r="G97" s="15"/>
      <c r="H97" s="15"/>
      <c r="I97" s="5"/>
    </row>
    <row r="98" spans="1:9" x14ac:dyDescent="0.3">
      <c r="I98" s="5"/>
    </row>
    <row r="99" spans="1:9" x14ac:dyDescent="0.3">
      <c r="I99" s="16"/>
    </row>
    <row r="100" spans="1:9" x14ac:dyDescent="0.3">
      <c r="I100" s="5"/>
    </row>
  </sheetData>
  <mergeCells count="92">
    <mergeCell ref="A86:A87"/>
    <mergeCell ref="B86:B87"/>
    <mergeCell ref="A90:A91"/>
    <mergeCell ref="B90:B91"/>
    <mergeCell ref="A6:A9"/>
    <mergeCell ref="B6:B9"/>
    <mergeCell ref="A88:A89"/>
    <mergeCell ref="B88:B89"/>
    <mergeCell ref="A80:A81"/>
    <mergeCell ref="B80:B81"/>
    <mergeCell ref="A82:A83"/>
    <mergeCell ref="B82:B83"/>
    <mergeCell ref="A84:A85"/>
    <mergeCell ref="B84:B85"/>
    <mergeCell ref="A74:A75"/>
    <mergeCell ref="B74:B75"/>
    <mergeCell ref="A76:A77"/>
    <mergeCell ref="B76:B77"/>
    <mergeCell ref="A78:A79"/>
    <mergeCell ref="B78:B79"/>
    <mergeCell ref="A68:A69"/>
    <mergeCell ref="B68:B69"/>
    <mergeCell ref="A70:A71"/>
    <mergeCell ref="B70:B71"/>
    <mergeCell ref="A72:A73"/>
    <mergeCell ref="B72:B73"/>
    <mergeCell ref="A62:A63"/>
    <mergeCell ref="B62:B63"/>
    <mergeCell ref="A64:A65"/>
    <mergeCell ref="B64:B65"/>
    <mergeCell ref="A66:A67"/>
    <mergeCell ref="B66:B67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2:A43"/>
    <mergeCell ref="B42:B43"/>
    <mergeCell ref="A48:A49"/>
    <mergeCell ref="B48:B49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B92:H92"/>
    <mergeCell ref="A1:H1"/>
    <mergeCell ref="A3:A5"/>
    <mergeCell ref="B3:B5"/>
    <mergeCell ref="C3:C5"/>
    <mergeCell ref="D3:H3"/>
    <mergeCell ref="D4:G4"/>
    <mergeCell ref="H4:H5"/>
    <mergeCell ref="A10:A11"/>
    <mergeCell ref="B10:B11"/>
    <mergeCell ref="A12:A13"/>
    <mergeCell ref="B12:B13"/>
    <mergeCell ref="A14:A15"/>
    <mergeCell ref="B14:B15"/>
    <mergeCell ref="A16:A17"/>
    <mergeCell ref="B16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Краева Изольда Николаевна</dc:creator>
  <cp:lastModifiedBy>Краева Изольда Николаевна</cp:lastModifiedBy>
  <cp:lastPrinted>2011-07-25T10:21:52Z</cp:lastPrinted>
  <dcterms:created xsi:type="dcterms:W3CDTF">2011-02-08T06:36:24Z</dcterms:created>
  <dcterms:modified xsi:type="dcterms:W3CDTF">2016-05-06T13:09:28Z</dcterms:modified>
</cp:coreProperties>
</file>